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<sst xmlns="http://schemas.openxmlformats.org/spreadsheetml/2006/main" count="395" uniqueCount="124">
  <si>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</si>
  <si>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</si>
  <si>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</si>
  <si>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</si>
  <si>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</si>
  <si>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</si>
  <si>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</si>
  <si>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</si>
  <si>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</si>
  <si>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</si>
  <si>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</si>
  <si>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</si>
  <si>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</si>
  <si>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</si>
  <si>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</si>
  <si>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</si>
  <si>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</si>
  <si>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</si>
  <si>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</si>
  <si>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</si>
  <si>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</si>
  <si>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</si>
  <si>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</si>
  <si>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</si>
  <si>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</si>
  <si>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</si>
  <si>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</si>
  <si>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</si>
  <si>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</si>
  <si>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</si>
  <si>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</si>
  <si>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</si>
  <si>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</si>
  <si>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</si>
  <si>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</si>
  <si>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</si>
  <si>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</si>
  <si>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</si>
  <si>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</si>
  <si>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</si>
  <si>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</si>
  <si>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</si>
  <si>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</si>
  <si>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</si>
  <si>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</si>
  <si>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</si>
  <si>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</si>
  <si>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</si>
  <si>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</si>
  <si>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</si>
  <si>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</si>
  <si>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</si>
  <si>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</si>
  <si>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</si>
  <si>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</si>
  <si>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</si>
  <si>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</si>
  <si>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</si>
  <si>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</si>
  <si>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</si>
  <si>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</si>
  <si>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</si>
  <si>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</si>
  <si>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</si>
  <si>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</si>
  <si>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</si>
  <si>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</si>
  <si>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</si>
  <si>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</si>
  <si>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</si>
  <si>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</si>
  <si>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</si>
  <si>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</si>
  <si>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</si>
  <si>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</si>
  <si>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</si>
  <si>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</si>
  <si>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</si>
  <si>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</si>
  <si>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</si>
  <si>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</si>
  <si>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</si>
  <si>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</si>
  <si>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</si>
  <si>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</si>
  <si>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</si>
  <si>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</si>
  <si>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</si>
  <si>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</si>
  <si>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</si>
  <si>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</si>
  <si>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</si>
  <si>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</si>
  <si>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</si>
  <si>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</si>
  <si>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</si>
  <si>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</si>
  <si>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</si>
  <si>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</si>
  <si>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</si>
  <si>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</si>
  <si>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</si>
  <si>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</si>
  <si>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</si>
  <si>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</si>
  <si>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</si>
  <si>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</si>
  <si>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</si>
  <si>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</si>
  <si>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</si>
  <si>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</si>
  <si>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</si>
  <si>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</si>
  <si>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</si>
  <si>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</si>
  <si>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</si>
  <si>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</si>
  <si>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</si>
  <si>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</si>
  <si>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t xml:space="preserve">станом на 17.11. 2015 р. </t>
  </si>
  <si>
    <r>
      <t xml:space="preserve">станом на 17.11.2015р.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</si>
  <si>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</si>
  <si>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</si>
  <si>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17.11.2015р.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</si>
</sst>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3728289"/>
        <c:axId val="58010282"/>
      </c:lineChart>
      <c:catAx>
        <c:axId val="437282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10282"/>
        <c:crosses val="autoZero"/>
        <c:auto val="0"/>
        <c:lblOffset val="100"/>
        <c:tickLblSkip val="1"/>
        <c:noMultiLvlLbl val="0"/>
      </c:catAx>
      <c:valAx>
        <c:axId val="5801028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7282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1056459"/>
        <c:axId val="56854948"/>
      </c:lineChart>
      <c:catAx>
        <c:axId val="510564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54948"/>
        <c:crosses val="autoZero"/>
        <c:auto val="0"/>
        <c:lblOffset val="100"/>
        <c:tickLblSkip val="1"/>
        <c:noMultiLvlLbl val="0"/>
      </c:catAx>
      <c:valAx>
        <c:axId val="5685494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0564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41932485"/>
        <c:axId val="41848046"/>
      </c:lineChart>
      <c:catAx>
        <c:axId val="419324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48046"/>
        <c:crosses val="autoZero"/>
        <c:auto val="0"/>
        <c:lblOffset val="100"/>
        <c:tickLblSkip val="1"/>
        <c:noMultiLvlLbl val="0"/>
      </c:catAx>
      <c:valAx>
        <c:axId val="41848046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9324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17.11.2015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1088095"/>
        <c:axId val="34248536"/>
      </c:bar3DChart>
      <c:catAx>
        <c:axId val="4108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4248536"/>
        <c:crosses val="autoZero"/>
        <c:auto val="1"/>
        <c:lblOffset val="100"/>
        <c:tickLblSkip val="1"/>
        <c:noMultiLvlLbl val="0"/>
      </c:catAx>
      <c:valAx>
        <c:axId val="34248536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88095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9801369"/>
        <c:axId val="22668002"/>
      </c:barChart>
      <c:catAx>
        <c:axId val="3980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68002"/>
        <c:crosses val="autoZero"/>
        <c:auto val="1"/>
        <c:lblOffset val="100"/>
        <c:tickLblSkip val="1"/>
        <c:noMultiLvlLbl val="0"/>
      </c:catAx>
      <c:valAx>
        <c:axId val="22668002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01369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685427"/>
        <c:axId val="24168844"/>
      </c:barChart>
      <c:catAx>
        <c:axId val="26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68844"/>
        <c:crosses val="autoZero"/>
        <c:auto val="1"/>
        <c:lblOffset val="100"/>
        <c:tickLblSkip val="1"/>
        <c:noMultiLvlLbl val="0"/>
      </c:catAx>
      <c:valAx>
        <c:axId val="24168844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5427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6193005"/>
        <c:axId val="11519318"/>
      </c:barChart>
      <c:catAx>
        <c:axId val="161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9318"/>
        <c:crossesAt val="0"/>
        <c:auto val="1"/>
        <c:lblOffset val="100"/>
        <c:tickLblSkip val="1"/>
        <c:noMultiLvlLbl val="0"/>
      </c:catAx>
      <c:valAx>
        <c:axId val="11519318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93005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2330491"/>
        <c:axId val="1212372"/>
      </c:lineChart>
      <c:catAx>
        <c:axId val="523304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2372"/>
        <c:crosses val="autoZero"/>
        <c:auto val="0"/>
        <c:lblOffset val="100"/>
        <c:tickLblSkip val="1"/>
        <c:noMultiLvlLbl val="0"/>
      </c:catAx>
      <c:valAx>
        <c:axId val="121237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304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0911349"/>
        <c:axId val="31093278"/>
      </c:lineChart>
      <c:catAx>
        <c:axId val="109113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93278"/>
        <c:crosses val="autoZero"/>
        <c:auto val="0"/>
        <c:lblOffset val="100"/>
        <c:tickLblSkip val="1"/>
        <c:noMultiLvlLbl val="0"/>
      </c:catAx>
      <c:valAx>
        <c:axId val="3109327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113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1404047"/>
        <c:axId val="35527560"/>
      </c:lineChart>
      <c:catAx>
        <c:axId val="114040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27560"/>
        <c:crosses val="autoZero"/>
        <c:auto val="0"/>
        <c:lblOffset val="100"/>
        <c:tickLblSkip val="1"/>
        <c:noMultiLvlLbl val="0"/>
      </c:catAx>
      <c:valAx>
        <c:axId val="3552756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040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51312585"/>
        <c:axId val="59160082"/>
      </c:lineChart>
      <c:catAx>
        <c:axId val="513125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60082"/>
        <c:crosses val="autoZero"/>
        <c:auto val="0"/>
        <c:lblOffset val="100"/>
        <c:tickLblSkip val="1"/>
        <c:noMultiLvlLbl val="0"/>
      </c:catAx>
      <c:valAx>
        <c:axId val="5916008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125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678691"/>
        <c:axId val="27237308"/>
      </c:lineChart>
      <c:catAx>
        <c:axId val="626786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37308"/>
        <c:crosses val="autoZero"/>
        <c:auto val="0"/>
        <c:lblOffset val="100"/>
        <c:tickLblSkip val="1"/>
        <c:noMultiLvlLbl val="0"/>
      </c:catAx>
      <c:valAx>
        <c:axId val="2723730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6786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3809181"/>
        <c:axId val="58738310"/>
      </c:lineChart>
      <c:catAx>
        <c:axId val="438091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38310"/>
        <c:crosses val="autoZero"/>
        <c:auto val="0"/>
        <c:lblOffset val="100"/>
        <c:tickLblSkip val="1"/>
        <c:noMultiLvlLbl val="0"/>
      </c:catAx>
      <c:valAx>
        <c:axId val="58738310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8091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882743"/>
        <c:axId val="60182640"/>
      </c:lineChart>
      <c:catAx>
        <c:axId val="588827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82640"/>
        <c:crosses val="autoZero"/>
        <c:auto val="0"/>
        <c:lblOffset val="100"/>
        <c:tickLblSkip val="1"/>
        <c:noMultiLvlLbl val="0"/>
      </c:catAx>
      <c:valAx>
        <c:axId val="60182640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82743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4772849"/>
        <c:axId val="42955642"/>
      </c:lineChart>
      <c:catAx>
        <c:axId val="47728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55642"/>
        <c:crosses val="autoZero"/>
        <c:auto val="0"/>
        <c:lblOffset val="100"/>
        <c:tickLblSkip val="1"/>
        <c:noMultiLvlLbl val="0"/>
      </c:catAx>
      <c:valAx>
        <c:axId val="42955642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728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574 911,9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612 932,2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- 3 571,6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38 814,5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+ 38 020,2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133651826.62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112</v>
      </c>
      <c r="Q1" s="107"/>
      <c r="R1" s="107"/>
      <c r="S1" s="107"/>
      <c r="T1" s="107"/>
      <c r="U1" s="112"/>
    </row>
    <row r="2" spans="1:21" ht="16.5" thickBot="1">
      <c r="A2" s="113" t="s">
        <v>113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41">
        <f>SUM(S4:S24)</f>
        <v>16074.4</v>
      </c>
      <c r="T25" s="142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42309</v>
      </c>
      <c r="Q30" s="123">
        <f>'[1]жовтень'!$D$83</f>
        <v>257.30632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42309</v>
      </c>
      <c r="Q40" s="129">
        <v>153220.82662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8" sqref="P38:S38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117</v>
      </c>
      <c r="Q1" s="107"/>
      <c r="R1" s="107"/>
      <c r="S1" s="107"/>
      <c r="T1" s="107"/>
      <c r="U1" s="112"/>
    </row>
    <row r="2" spans="1:21" ht="16.5" thickBot="1">
      <c r="A2" s="113" t="s">
        <v>119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120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AVERAGE(L4:L14)</f>
        <v>3203.9127272727274</v>
      </c>
      <c r="P4" s="43">
        <v>0</v>
      </c>
      <c r="Q4" s="44">
        <v>0</v>
      </c>
      <c r="R4" s="45">
        <v>0</v>
      </c>
      <c r="S4" s="133">
        <v>999.6</v>
      </c>
      <c r="T4" s="134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3203.9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3203.9</v>
      </c>
      <c r="P6" s="105">
        <v>0</v>
      </c>
      <c r="Q6" s="50">
        <v>0</v>
      </c>
      <c r="R6" s="106">
        <v>199.7</v>
      </c>
      <c r="S6" s="137">
        <v>0</v>
      </c>
      <c r="T6" s="138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3203.9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3203.9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3203.9</v>
      </c>
      <c r="P9" s="104">
        <v>706.5</v>
      </c>
      <c r="Q9" s="47">
        <v>0</v>
      </c>
      <c r="R9" s="52">
        <v>0</v>
      </c>
      <c r="S9" s="135">
        <v>0</v>
      </c>
      <c r="T9" s="136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3203.9</v>
      </c>
      <c r="P10" s="104">
        <v>180</v>
      </c>
      <c r="Q10" s="47">
        <v>0</v>
      </c>
      <c r="R10" s="53">
        <v>0</v>
      </c>
      <c r="S10" s="135">
        <v>0</v>
      </c>
      <c r="T10" s="136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3203.9</v>
      </c>
      <c r="P11" s="104">
        <v>9.6</v>
      </c>
      <c r="Q11" s="47">
        <v>0</v>
      </c>
      <c r="R11" s="53">
        <v>0</v>
      </c>
      <c r="S11" s="135">
        <v>0</v>
      </c>
      <c r="T11" s="136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3203.9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890.34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42.08000000000001</v>
      </c>
      <c r="L13" s="41">
        <v>3986.5</v>
      </c>
      <c r="M13" s="41">
        <v>3800</v>
      </c>
      <c r="N13" s="4">
        <f t="shared" si="1"/>
        <v>1.049078947368421</v>
      </c>
      <c r="O13" s="2">
        <v>3203.9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</v>
      </c>
      <c r="I14" s="3">
        <v>0</v>
      </c>
      <c r="J14" s="3">
        <v>4.8</v>
      </c>
      <c r="K14" s="41">
        <f t="shared" si="0"/>
        <v>80.49999999999979</v>
      </c>
      <c r="L14" s="41">
        <v>2363.2</v>
      </c>
      <c r="M14" s="41">
        <v>3400</v>
      </c>
      <c r="N14" s="4">
        <f t="shared" si="1"/>
        <v>0.6950588235294117</v>
      </c>
      <c r="O14" s="2">
        <v>3203.9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42325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2600</v>
      </c>
      <c r="N15" s="4">
        <f t="shared" si="1"/>
        <v>0</v>
      </c>
      <c r="O15" s="2">
        <v>3203.9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42326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3400</v>
      </c>
      <c r="N16" s="4">
        <f>L16/M16</f>
        <v>0</v>
      </c>
      <c r="O16" s="2">
        <v>3203.9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42327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1800</v>
      </c>
      <c r="N17" s="4">
        <f t="shared" si="1"/>
        <v>0</v>
      </c>
      <c r="O17" s="2">
        <v>3203.9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42328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3203.9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42331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>L19/M19</f>
        <v>0</v>
      </c>
      <c r="O19" s="2">
        <v>3203.9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42332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3203.9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42333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3203.9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42334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3203.9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42335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7000</v>
      </c>
      <c r="N23" s="4">
        <f t="shared" si="1"/>
        <v>0</v>
      </c>
      <c r="O23" s="2">
        <v>3203.9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3203.9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16892.43</v>
      </c>
      <c r="C25" s="99">
        <f t="shared" si="3"/>
        <v>331.5</v>
      </c>
      <c r="D25" s="99">
        <f t="shared" si="3"/>
        <v>119.5</v>
      </c>
      <c r="E25" s="99">
        <f t="shared" si="3"/>
        <v>1336.97</v>
      </c>
      <c r="F25" s="99">
        <f t="shared" si="3"/>
        <v>10229.980000000001</v>
      </c>
      <c r="G25" s="99">
        <f t="shared" si="3"/>
        <v>10.58</v>
      </c>
      <c r="H25" s="99">
        <f t="shared" si="3"/>
        <v>328.3</v>
      </c>
      <c r="I25" s="100">
        <f>SUM(I4:I24)</f>
        <v>687.2</v>
      </c>
      <c r="J25" s="100">
        <f t="shared" si="3"/>
        <v>156.04000000000002</v>
      </c>
      <c r="K25" s="42">
        <f t="shared" si="3"/>
        <v>5150.539999999998</v>
      </c>
      <c r="L25" s="42">
        <f t="shared" si="3"/>
        <v>35243.04</v>
      </c>
      <c r="M25" s="42">
        <f t="shared" si="3"/>
        <v>63972.7</v>
      </c>
      <c r="N25" s="14">
        <f t="shared" si="1"/>
        <v>0.5509074964789669</v>
      </c>
      <c r="O25" s="2"/>
      <c r="P25" s="89">
        <f>SUM(P4:P24)</f>
        <v>896.1</v>
      </c>
      <c r="Q25" s="89">
        <f>SUM(Q4:Q24)</f>
        <v>0</v>
      </c>
      <c r="R25" s="89">
        <f>SUM(R4:R24)</f>
        <v>199.7</v>
      </c>
      <c r="S25" s="141">
        <f>SUM(S4:S24)</f>
        <v>999.6</v>
      </c>
      <c r="T25" s="142"/>
      <c r="U25" s="89">
        <f>P25+Q25+S25+R25+T25</f>
        <v>2095.4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42325</v>
      </c>
      <c r="Q30" s="123">
        <v>2.9250700000000003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42325</v>
      </c>
      <c r="Q40" s="129">
        <v>133651.82662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121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122</v>
      </c>
      <c r="P28" s="155"/>
    </row>
    <row r="29" spans="1:16" ht="45">
      <c r="A29" s="14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листопад!Q40</f>
        <v>133651.82662</v>
      </c>
      <c r="B30" s="72">
        <v>7760.73</v>
      </c>
      <c r="C30" s="72">
        <v>8108.15</v>
      </c>
      <c r="D30" s="72">
        <v>2500</v>
      </c>
      <c r="E30" s="72">
        <v>593.15</v>
      </c>
      <c r="F30" s="72">
        <v>1481</v>
      </c>
      <c r="G30" s="72">
        <v>2263.08</v>
      </c>
      <c r="H30" s="72"/>
      <c r="I30" s="72"/>
      <c r="J30" s="72"/>
      <c r="K30" s="72"/>
      <c r="L30" s="92">
        <v>11741.73</v>
      </c>
      <c r="M30" s="73">
        <v>10964.38</v>
      </c>
      <c r="N30" s="74">
        <v>-777.35</v>
      </c>
      <c r="O30" s="156">
        <f>листопад!Q30</f>
        <v>2.9250700000000003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313167.77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86131.68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92950.53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5596.33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58816.53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8179.98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2538.4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38372.27000000006</v>
      </c>
      <c r="C54" s="16">
        <v>45550.96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574911.94</v>
      </c>
      <c r="C55" s="11">
        <v>612932.18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 aca="true" t="shared" si="0" ref="B7:M7">SUM(B8:B14)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133651826.62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42278</v>
      </c>
      <c r="Q31" s="123">
        <f>'[1]вересень'!$D$83</f>
        <v>1507.10082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42278</v>
      </c>
      <c r="Q41" s="129">
        <f>'[3]залишки  (2)'!$K$6/1000</f>
        <v>133651.82662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2015-11-17T08:20:47Z</dcterms:modified>
  <cp:category/>
  <cp:version/>
  <cp:contentType/>
  <cp:contentStatus/>
</cp:coreProperties>
</file>